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llem/Documents/PROJECTS/muziekdoos/CAD/Leo_muziekdoos_ESP32/"/>
    </mc:Choice>
  </mc:AlternateContent>
  <xr:revisionPtr revIDLastSave="0" documentId="13_ncr:1_{23270CF8-965F-034F-8B3E-11DDB6F805DC}" xr6:coauthVersionLast="47" xr6:coauthVersionMax="47" xr10:uidLastSave="{00000000-0000-0000-0000-000000000000}"/>
  <bookViews>
    <workbookView xWindow="1760" yWindow="500" windowWidth="49440" windowHeight="28300" activeTab="3" xr2:uid="{00000000-000D-0000-FFFF-FFFF00000000}"/>
  </bookViews>
  <sheets>
    <sheet name="Leo_muziekdoos" sheetId="1" r:id="rId1"/>
    <sheet name="delta" sheetId="5" r:id="rId2"/>
    <sheet name="labels" sheetId="4" r:id="rId3"/>
    <sheet name="kosten" sheetId="3" r:id="rId4"/>
    <sheet name="calculations" sheetId="2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23" i="3"/>
  <c r="F8" i="3"/>
  <c r="E7" i="2"/>
  <c r="D7" i="2"/>
  <c r="E4" i="2"/>
  <c r="D4" i="2"/>
</calcChain>
</file>

<file path=xl/sharedStrings.xml><?xml version="1.0" encoding="utf-8"?>
<sst xmlns="http://schemas.openxmlformats.org/spreadsheetml/2006/main" count="568" uniqueCount="297">
  <si>
    <t>2450AT18A100E</t>
  </si>
  <si>
    <t>MySymbols:wifi antenna</t>
  </si>
  <si>
    <t>Johanson Technology Inc.</t>
  </si>
  <si>
    <t>Active</t>
  </si>
  <si>
    <t>https://www.ebay.nl/itm/164779252093</t>
  </si>
  <si>
    <t>ebay</t>
  </si>
  <si>
    <t>Capacitor_SMD:C_0603_1608Metric</t>
  </si>
  <si>
    <t>farnell</t>
  </si>
  <si>
    <t>100nF</t>
  </si>
  <si>
    <t>Capacitor_SMD:C_0402_1005Metric</t>
  </si>
  <si>
    <t>10nF</t>
  </si>
  <si>
    <t>4u7</t>
  </si>
  <si>
    <t>1uF</t>
  </si>
  <si>
    <t>1nF</t>
  </si>
  <si>
    <t>C</t>
  </si>
  <si>
    <t>DNP</t>
  </si>
  <si>
    <t>150pF</t>
  </si>
  <si>
    <t>220pF</t>
  </si>
  <si>
    <t>15pF</t>
  </si>
  <si>
    <t>1.5pF</t>
  </si>
  <si>
    <t>LED</t>
  </si>
  <si>
    <t>LED_SMD:LED_0805_2012Metric</t>
  </si>
  <si>
    <t>LED_SMD_GREEN_0805_20mA</t>
  </si>
  <si>
    <t>Diode_SMD:D_SOD-323</t>
  </si>
  <si>
    <t>DIODE_BAS316</t>
  </si>
  <si>
    <t>Conn_01x02</t>
  </si>
  <si>
    <t>Connector_PinHeader_1.27mm:PinHeader_1x02_P1.27mm_Vertical_small_CrtYd</t>
  </si>
  <si>
    <t>USB_B_Micro</t>
  </si>
  <si>
    <t>MySymbols:USB_Micro_B_Female</t>
  </si>
  <si>
    <t>Conn_01x01</t>
  </si>
  <si>
    <t>MySymbols:AntennaTrace</t>
  </si>
  <si>
    <t>560nH</t>
  </si>
  <si>
    <t>Inductor_SMD:L_0402_1005Metric</t>
  </si>
  <si>
    <t>1.8nH</t>
  </si>
  <si>
    <t>MOUNTINGHOLE3.0</t>
  </si>
  <si>
    <t>MountingHole:MountingHole_3mm</t>
  </si>
  <si>
    <t>Package_TO_SOT_SMD:SOT-23</t>
  </si>
  <si>
    <t>UMH3N</t>
  </si>
  <si>
    <t>Package_TO_SOT_SMD:SOT-363_SC-70-6</t>
  </si>
  <si>
    <t>3K3</t>
  </si>
  <si>
    <t>Resistor_SMD:R_0402_1005Metric</t>
  </si>
  <si>
    <t>4k7</t>
  </si>
  <si>
    <t>10K</t>
  </si>
  <si>
    <t>470E</t>
  </si>
  <si>
    <t>SW_Push</t>
  </si>
  <si>
    <t>Button_Switch_SMD:SW_SPST_B3U-3000P</t>
  </si>
  <si>
    <t>SW_PUSH_SPST_V_6x6x5,4</t>
  </si>
  <si>
    <t>Package_DFN_QFN:DFN-8-1EP_3x2mm_P0.5mm_EP1.75x1.45mm</t>
  </si>
  <si>
    <t>CR95HF-VMD5T</t>
  </si>
  <si>
    <t>Package_DFN_QFN:QFN-32-1EP_5x5mm_P0.5mm_EP3.6x3.6mm_ThermalVias</t>
  </si>
  <si>
    <t>RF_Module_ESP32-PICO-D4</t>
  </si>
  <si>
    <t>Package_DFN_QFN:QFN-48-1EP_7x7mm_P0.5mm_EP5.3x5.3mm</t>
  </si>
  <si>
    <t>MAX98357A</t>
  </si>
  <si>
    <t>Package_DFN_QFN:QFN-16-1EP_3x3mm_P0.5mm_EP1.7x1.7mm_ThermalVias</t>
  </si>
  <si>
    <t>W25Q256</t>
  </si>
  <si>
    <t>Package_SO:SOIC-8_5.23x5.23mm_P1.27mm</t>
  </si>
  <si>
    <t>DRV5055A3xDBZxQ1</t>
  </si>
  <si>
    <t>CP2109-InterfaceUSB</t>
  </si>
  <si>
    <t>Package_DFN_QFN:QFN-28-1EP_5x5mm_P0.5mm_EP3.35x3.35mm</t>
  </si>
  <si>
    <t>27,12Mhz</t>
  </si>
  <si>
    <t>Crystal:Crystal_SMD_EuroQuartz_X22-4Pin_2.5x2.0mm</t>
  </si>
  <si>
    <t>MCSJK-7E-27.12-10-30-60-B-30</t>
  </si>
  <si>
    <t>NX2016SA</t>
  </si>
  <si>
    <t>consumption</t>
  </si>
  <si>
    <t>ESP32</t>
  </si>
  <si>
    <t>NFC</t>
  </si>
  <si>
    <t>DAC</t>
  </si>
  <si>
    <t>HALL</t>
  </si>
  <si>
    <t>duty cycle</t>
  </si>
  <si>
    <t>min</t>
  </si>
  <si>
    <t>max</t>
  </si>
  <si>
    <t>typ (mA)</t>
  </si>
  <si>
    <t>typ (v)</t>
  </si>
  <si>
    <t>min (mA)</t>
  </si>
  <si>
    <t>max (mA)</t>
  </si>
  <si>
    <t xml:space="preserve"> Quantity</t>
  </si>
  <si>
    <t xml:space="preserve"> Reference</t>
  </si>
  <si>
    <t xml:space="preserve"> Value</t>
  </si>
  <si>
    <t xml:space="preserve"> Footprint</t>
  </si>
  <si>
    <t xml:space="preserve"> Datasheet</t>
  </si>
  <si>
    <t xml:space="preserve"> StockRef</t>
  </si>
  <si>
    <t xml:space="preserve"> ordercode</t>
  </si>
  <si>
    <t xml:space="preserve"> supplier</t>
  </si>
  <si>
    <t xml:space="preserve"> MPN</t>
  </si>
  <si>
    <t xml:space="preserve"> Manufacturer</t>
  </si>
  <si>
    <t xml:space="preserve"> Field4</t>
  </si>
  <si>
    <t xml:space="preserve"> partnr</t>
  </si>
  <si>
    <t xml:space="preserve"> Category</t>
  </si>
  <si>
    <t xml:space="preserve"> DK_Datasheet_Link</t>
  </si>
  <si>
    <t xml:space="preserve"> DK_Detail_Page</t>
  </si>
  <si>
    <t xml:space="preserve"> Description</t>
  </si>
  <si>
    <t xml:space="preserve"> Digi-Key_PN</t>
  </si>
  <si>
    <t xml:space="preserve"> Family</t>
  </si>
  <si>
    <t xml:space="preserve"> Status</t>
  </si>
  <si>
    <t>ANT1,</t>
  </si>
  <si>
    <t>https://www.johansontechnology.com/datasheets/2450AT18A100/2450AT18A100.pdf</t>
  </si>
  <si>
    <t>RF/IF and RFID</t>
  </si>
  <si>
    <t>/product-detail/en/johanson-technology-inc/2450AT18A100E/712-1005-1-ND/1560834</t>
  </si>
  <si>
    <t>RF ANT 2.4GHZ CHIP SOLDER SMD</t>
  </si>
  <si>
    <t>712-1005-1-ND</t>
  </si>
  <si>
    <t>RF Antennas</t>
  </si>
  <si>
    <t>C16,C17,</t>
  </si>
  <si>
    <t>~</t>
  </si>
  <si>
    <t>C15,</t>
  </si>
  <si>
    <t>C10,C12,C6,C7,C32,</t>
  </si>
  <si>
    <t>C2,C4,C8,C14,C21,C18,C26,C19,C33,C29,</t>
  </si>
  <si>
    <t>C27,</t>
  </si>
  <si>
    <t>C25,</t>
  </si>
  <si>
    <t>C20,C23,</t>
  </si>
  <si>
    <t>C24,C34,C35,</t>
  </si>
  <si>
    <t>C3,C1,C9,</t>
  </si>
  <si>
    <t>C04u7_0603</t>
  </si>
  <si>
    <t>C13,</t>
  </si>
  <si>
    <t>C5,</t>
  </si>
  <si>
    <t>10uF</t>
  </si>
  <si>
    <t>Capacitor_SMD:C_0805_2012Metric</t>
  </si>
  <si>
    <t>C010u_0805</t>
  </si>
  <si>
    <t>D1,D2,</t>
  </si>
  <si>
    <t>D3,</t>
  </si>
  <si>
    <t>1SS355</t>
  </si>
  <si>
    <t>https://assets.nexperia.com/documents/data-sheet/BAS16_SER.pdf</t>
  </si>
  <si>
    <t>1SS355TE-17</t>
  </si>
  <si>
    <t>ROHM</t>
  </si>
  <si>
    <t>J9,</t>
  </si>
  <si>
    <t>J3,J1,J4,</t>
  </si>
  <si>
    <t>J2,</t>
  </si>
  <si>
    <t>L4,</t>
  </si>
  <si>
    <t>L2,L1,</t>
  </si>
  <si>
    <t>M1,M2,</t>
  </si>
  <si>
    <t>Q2,</t>
  </si>
  <si>
    <t>Dual_NMOS_2N7002PS</t>
  </si>
  <si>
    <t>2N7002PS</t>
  </si>
  <si>
    <t>Q1,</t>
  </si>
  <si>
    <t>Dual_PMOS_BSS84AKS,115</t>
  </si>
  <si>
    <t>BSS84AKS,115</t>
  </si>
  <si>
    <t>Q5,</t>
  </si>
  <si>
    <t>http://rohmfs.rohm.com/en/products/databook/datasheet/discrete/transistor/digital/emh3t2r-e.pdf</t>
  </si>
  <si>
    <t>R19,R18,</t>
  </si>
  <si>
    <t>330E</t>
  </si>
  <si>
    <t>R330E_0402</t>
  </si>
  <si>
    <t>R6,R5,</t>
  </si>
  <si>
    <t>R470E_0402</t>
  </si>
  <si>
    <t>R4,R2,R7,R8,R9,R10,R15,R12,R14,R21,R22,R23,R27,R28,R11,</t>
  </si>
  <si>
    <t>R10K_0402</t>
  </si>
  <si>
    <t>R1,R17,</t>
  </si>
  <si>
    <t>R03K3_0402</t>
  </si>
  <si>
    <t>R20,</t>
  </si>
  <si>
    <t>1M</t>
  </si>
  <si>
    <t>R3,</t>
  </si>
  <si>
    <t>R4K7_0402</t>
  </si>
  <si>
    <t>SW1,</t>
  </si>
  <si>
    <t>U10,</t>
  </si>
  <si>
    <t>CP2109-A01-GM</t>
  </si>
  <si>
    <t>Silabs</t>
  </si>
  <si>
    <t>U3,</t>
  </si>
  <si>
    <t>ST</t>
  </si>
  <si>
    <t>U8,</t>
  </si>
  <si>
    <t>https://www.ti.com/lit/ds/symlink/drv5055-q1.pdf</t>
  </si>
  <si>
    <t>DRV5055</t>
  </si>
  <si>
    <t>TI</t>
  </si>
  <si>
    <t>U5,</t>
  </si>
  <si>
    <t>MAX98357AETE+T</t>
  </si>
  <si>
    <t>Maxim IC</t>
  </si>
  <si>
    <t>U1,</t>
  </si>
  <si>
    <t>MCP73831-2-OT</t>
  </si>
  <si>
    <t>http://ww1.microchip.com/downloads/en/DeviceDoc/20001984g.pdf</t>
  </si>
  <si>
    <t>Microchip</t>
  </si>
  <si>
    <t>U4,</t>
  </si>
  <si>
    <t>Espressive</t>
  </si>
  <si>
    <t>U6,</t>
  </si>
  <si>
    <t>http://www.winbond.com/resource-files/w25q32jv%20revg%2003272018%20plus.pdf</t>
  </si>
  <si>
    <t>U2,</t>
  </si>
  <si>
    <t>XCL214B333DR</t>
  </si>
  <si>
    <t>Package_DFN_QFN:USP-9B01</t>
  </si>
  <si>
    <t>https://www.torexsemi.com/file/xcl214/XCL213-XCL214.pdf</t>
  </si>
  <si>
    <t>Torex</t>
  </si>
  <si>
    <t>Y1,</t>
  </si>
  <si>
    <t>mComp pro</t>
  </si>
  <si>
    <t>delivered</t>
  </si>
  <si>
    <t>ordered</t>
  </si>
  <si>
    <t>C100n_0402</t>
  </si>
  <si>
    <t>C001n_0402</t>
  </si>
  <si>
    <t>C010n_0402</t>
  </si>
  <si>
    <t>C01P5_0402</t>
  </si>
  <si>
    <t>C015p_0402</t>
  </si>
  <si>
    <t>onderdeel</t>
  </si>
  <si>
    <t xml:space="preserve">SMD parts </t>
  </si>
  <si>
    <t>factuurnr</t>
  </si>
  <si>
    <t>order ref</t>
  </si>
  <si>
    <t>debiteur</t>
  </si>
  <si>
    <t>datum</t>
  </si>
  <si>
    <t>eindtotaal</t>
  </si>
  <si>
    <t>muziekdoos</t>
  </si>
  <si>
    <t>C15</t>
  </si>
  <si>
    <t>ANT1</t>
  </si>
  <si>
    <t>C6,C7,C10,C12,C32</t>
  </si>
  <si>
    <t>C27</t>
  </si>
  <si>
    <t>C25</t>
  </si>
  <si>
    <t>C20,C23</t>
  </si>
  <si>
    <t>C24,C34,C35</t>
  </si>
  <si>
    <t>C3,C1,C9</t>
  </si>
  <si>
    <t>C13</t>
  </si>
  <si>
    <t>C5</t>
  </si>
  <si>
    <t>D1,D2</t>
  </si>
  <si>
    <t>D3</t>
  </si>
  <si>
    <t>L4</t>
  </si>
  <si>
    <t>L2,L1</t>
  </si>
  <si>
    <t>Q2</t>
  </si>
  <si>
    <t>Q1</t>
  </si>
  <si>
    <t>Q5</t>
  </si>
  <si>
    <t>R18,R19</t>
  </si>
  <si>
    <t>R1,R17</t>
  </si>
  <si>
    <t>R3</t>
  </si>
  <si>
    <t>SW1</t>
  </si>
  <si>
    <t>U10</t>
  </si>
  <si>
    <t>U3</t>
  </si>
  <si>
    <t>U8</t>
  </si>
  <si>
    <t>U5</t>
  </si>
  <si>
    <t>U1</t>
  </si>
  <si>
    <t>U4</t>
  </si>
  <si>
    <t>U2</t>
  </si>
  <si>
    <t>Y1</t>
  </si>
  <si>
    <t>27,12M</t>
  </si>
  <si>
    <t>XCL214</t>
  </si>
  <si>
    <t>ESP32-PICO</t>
  </si>
  <si>
    <t>MCP73831</t>
  </si>
  <si>
    <t>CR95HF</t>
  </si>
  <si>
    <t>CP2109</t>
  </si>
  <si>
    <t>10K 0402</t>
  </si>
  <si>
    <t>3K3 0402</t>
  </si>
  <si>
    <t>4k7 0402</t>
  </si>
  <si>
    <t>470E 0402</t>
  </si>
  <si>
    <t>330E 0402</t>
  </si>
  <si>
    <t>BSS84AKS</t>
  </si>
  <si>
    <t>560nH 0402</t>
  </si>
  <si>
    <t>1.8nH 0402</t>
  </si>
  <si>
    <t>LED red</t>
  </si>
  <si>
    <t>10uF 0805</t>
  </si>
  <si>
    <t>1uF 0402</t>
  </si>
  <si>
    <t>4u7 0603</t>
  </si>
  <si>
    <t>220pF 0402</t>
  </si>
  <si>
    <t>150pF 0402</t>
  </si>
  <si>
    <t>15pF 0402</t>
  </si>
  <si>
    <t>1.5pF 0402</t>
  </si>
  <si>
    <t>100nF 0402</t>
  </si>
  <si>
    <t>10nF 0402</t>
  </si>
  <si>
    <t>1nF 0402</t>
  </si>
  <si>
    <t>2450AT18</t>
  </si>
  <si>
    <t>C2,C4,C8,C14,C19,C18,
C21,C26,C29,C33</t>
  </si>
  <si>
    <t>R2,R4,R7-R12,R14,R15,
R21-R23,R27,R28</t>
  </si>
  <si>
    <t xml:space="preserve">charger IC </t>
  </si>
  <si>
    <t>chip antenna</t>
  </si>
  <si>
    <t>164779252093</t>
  </si>
  <si>
    <t>PCB</t>
  </si>
  <si>
    <t>digikey</t>
  </si>
  <si>
    <t>onderdelen</t>
  </si>
  <si>
    <t>JLCPCB</t>
  </si>
  <si>
    <t>magneet</t>
  </si>
  <si>
    <t>20-07715-24236</t>
  </si>
  <si>
    <t>PCB_V2</t>
  </si>
  <si>
    <t>betaald</t>
  </si>
  <si>
    <t>kwitantie_20211011</t>
  </si>
  <si>
    <t>Openstaand</t>
  </si>
  <si>
    <t>sub totaal</t>
  </si>
  <si>
    <t>Leo</t>
  </si>
  <si>
    <t>ok</t>
  </si>
  <si>
    <t>Y20-2023802A</t>
  </si>
  <si>
    <t>Y19-2023802A</t>
  </si>
  <si>
    <t>2450AT14A100E</t>
  </si>
  <si>
    <t>C6,C7,C32,</t>
  </si>
  <si>
    <t>C2,C4,C36,C10,C8,C14,C12,C31,C30,C21,C26,C19,C11,C18,C22,C28,C33,C29,</t>
  </si>
  <si>
    <t>22pF</t>
  </si>
  <si>
    <t>C24,C25,</t>
  </si>
  <si>
    <t>200pF</t>
  </si>
  <si>
    <t>C16,C17,C34,C35,</t>
  </si>
  <si>
    <t>C5,C37,C13,</t>
  </si>
  <si>
    <t>D4,</t>
  </si>
  <si>
    <t>PMEG4005</t>
  </si>
  <si>
    <t>R17,</t>
  </si>
  <si>
    <t>1K</t>
  </si>
  <si>
    <t>R4,R2,R7,R8,R9,R10,R12,R14,R21,R22,R23,R13,R16,R27,R28,R11,</t>
  </si>
  <si>
    <t>R15,</t>
  </si>
  <si>
    <t>1K6</t>
  </si>
  <si>
    <t>R1,</t>
  </si>
  <si>
    <t>Button_Switch_SMD:SW_SPST_B3U-3000P-B</t>
  </si>
  <si>
    <t>ADS1114IDGS</t>
  </si>
  <si>
    <t>Package_SO:TSSOP-10_3x3mm_P0.5mm</t>
  </si>
  <si>
    <t>PN5321A3HN_C1xx</t>
  </si>
  <si>
    <t>Package_DFN_QFN:QFN-40-1EP_6x6mm_P0.5mm_EP4.6x4.6mm_ThermalVias</t>
  </si>
  <si>
    <t>delta</t>
  </si>
  <si>
    <t>ownstock</t>
  </si>
  <si>
    <t>new</t>
  </si>
  <si>
    <t>order</t>
  </si>
  <si>
    <t>order devboard</t>
  </si>
  <si>
    <t>reuse</t>
  </si>
  <si>
    <t>order extra</t>
  </si>
  <si>
    <t>ads1115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</si>
</sst>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10" xfId="0" applyBorder="1"/>
    <xf numFmtId="0" fontId="0" fillId="0" borderId="0" xfId="0" applyBorder="1"/>
    <xf numFmtId="0" fontId="0" fillId="0" borderId="0" xfId="0" applyFill="1" applyBorder="1"/>
    <xf numFmtId="0" fontId="7" fillId="3" borderId="0" xfId="7"/>
    <xf numFmtId="0" fontId="8" fillId="4" borderId="0" xfId="8"/>
    <xf numFmtId="0" fontId="6" fillId="2" borderId="0" xfId="6"/>
    <xf numFmtId="44" fontId="0" fillId="0" borderId="0" xfId="42" applyFont="1"/>
    <xf numFmtId="16" fontId="0" fillId="0" borderId="0" xfId="0" applyNumberFormat="1"/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/>
    <xf numFmtId="0" fontId="16" fillId="0" borderId="0" xfId="0" applyFont="1"/>
    <xf numFmtId="44" fontId="16" fillId="0" borderId="0" xfId="42" applyFont="1"/>
    <xf numFmtId="0" fontId="16" fillId="0" borderId="0" xfId="0" applyFont="1" applyAlignment="1">
      <alignment horizontal="right"/>
    </xf>
    <xf numFmtId="44" fontId="6" fillId="2" borderId="0" xfId="6" applyNumberFormat="1"/>
    <xf numFmtId="44" fontId="8" fillId="4" borderId="0" xfId="8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opLeftCell="A2" zoomScale="140" workbookViewId="0">
      <selection activeCell="C10" sqref="C10"/>
    </sheetView>
  </sheetViews>
  <sheetFormatPr baseColWidth="10" defaultRowHeight="16" x14ac:dyDescent="0.2"/>
  <cols>
    <col min="1" max="1" width="8.6640625" bestFit="1" customWidth="1"/>
    <col min="2" max="2" width="47.33203125" bestFit="1" customWidth="1"/>
    <col min="3" max="3" width="17.83203125" customWidth="1"/>
    <col min="4" max="4" width="69" bestFit="1" customWidth="1"/>
    <col min="5" max="5" width="6.1640625" bestFit="1" customWidth="1"/>
    <col min="6" max="6" width="27.33203125" bestFit="1" customWidth="1"/>
    <col min="7" max="7" width="22" bestFit="1" customWidth="1"/>
    <col min="8" max="8" width="6.33203125" bestFit="1" customWidth="1"/>
    <col min="9" max="9" width="7.5" bestFit="1" customWidth="1"/>
    <col min="10" max="10" width="6.33203125" customWidth="1"/>
    <col min="11" max="11" width="31.5" bestFit="1" customWidth="1"/>
    <col min="12" max="12" width="35.5" bestFit="1" customWidth="1"/>
    <col min="13" max="13" width="9.6640625" bestFit="1" customWidth="1"/>
    <col min="14" max="14" width="7.6640625" bestFit="1" customWidth="1"/>
  </cols>
  <sheetData>
    <row r="1" spans="1:21" x14ac:dyDescent="0.2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K1" t="s">
        <v>83</v>
      </c>
      <c r="L1" t="s">
        <v>84</v>
      </c>
      <c r="M1" t="s">
        <v>85</v>
      </c>
      <c r="N1" t="s">
        <v>86</v>
      </c>
      <c r="O1" t="s">
        <v>87</v>
      </c>
      <c r="P1" t="s">
        <v>88</v>
      </c>
      <c r="Q1" t="s">
        <v>89</v>
      </c>
      <c r="R1" t="s">
        <v>90</v>
      </c>
      <c r="S1" t="s">
        <v>91</v>
      </c>
      <c r="T1" t="s">
        <v>92</v>
      </c>
      <c r="U1" t="s">
        <v>93</v>
      </c>
    </row>
    <row r="2" spans="1:21" x14ac:dyDescent="0.2">
      <c r="A2">
        <v>1</v>
      </c>
      <c r="B2" t="s">
        <v>94</v>
      </c>
      <c r="C2" t="s">
        <v>0</v>
      </c>
      <c r="D2" t="s">
        <v>1</v>
      </c>
      <c r="E2" t="s">
        <v>95</v>
      </c>
      <c r="G2" t="s">
        <v>4</v>
      </c>
      <c r="H2" t="s">
        <v>5</v>
      </c>
      <c r="I2" t="s">
        <v>179</v>
      </c>
      <c r="J2" t="s">
        <v>178</v>
      </c>
      <c r="K2" t="s">
        <v>0</v>
      </c>
      <c r="L2" t="s">
        <v>2</v>
      </c>
      <c r="O2" t="s">
        <v>96</v>
      </c>
      <c r="P2" t="s">
        <v>95</v>
      </c>
      <c r="Q2" t="s">
        <v>97</v>
      </c>
      <c r="R2" t="s">
        <v>98</v>
      </c>
      <c r="S2" t="s">
        <v>99</v>
      </c>
      <c r="T2" t="s">
        <v>100</v>
      </c>
      <c r="U2" t="s">
        <v>3</v>
      </c>
    </row>
    <row r="3" spans="1:21" x14ac:dyDescent="0.2">
      <c r="A3">
        <v>2</v>
      </c>
      <c r="B3" t="s">
        <v>101</v>
      </c>
      <c r="C3" t="s">
        <v>14</v>
      </c>
      <c r="D3" t="s">
        <v>9</v>
      </c>
      <c r="E3" t="s">
        <v>102</v>
      </c>
      <c r="M3" t="s">
        <v>15</v>
      </c>
    </row>
    <row r="4" spans="1:21" x14ac:dyDescent="0.2">
      <c r="A4">
        <v>1</v>
      </c>
      <c r="B4" t="s">
        <v>103</v>
      </c>
      <c r="C4" t="s">
        <v>13</v>
      </c>
      <c r="D4" t="s">
        <v>9</v>
      </c>
      <c r="E4" t="s">
        <v>102</v>
      </c>
      <c r="F4" t="s">
        <v>181</v>
      </c>
      <c r="G4">
        <v>2320774</v>
      </c>
      <c r="H4" t="s">
        <v>7</v>
      </c>
      <c r="I4">
        <v>10</v>
      </c>
      <c r="J4" s="8">
        <v>10</v>
      </c>
    </row>
    <row r="5" spans="1:21" x14ac:dyDescent="0.2">
      <c r="A5">
        <v>5</v>
      </c>
      <c r="B5" t="s">
        <v>104</v>
      </c>
      <c r="C5" t="s">
        <v>10</v>
      </c>
      <c r="D5" t="s">
        <v>9</v>
      </c>
      <c r="E5" t="s">
        <v>102</v>
      </c>
      <c r="F5" t="s">
        <v>182</v>
      </c>
      <c r="G5">
        <v>3013347</v>
      </c>
      <c r="H5" t="s">
        <v>7</v>
      </c>
      <c r="I5">
        <v>10</v>
      </c>
      <c r="J5" s="8">
        <v>10</v>
      </c>
    </row>
    <row r="6" spans="1:21" x14ac:dyDescent="0.2">
      <c r="A6">
        <v>10</v>
      </c>
      <c r="B6" t="s">
        <v>105</v>
      </c>
      <c r="C6" t="s">
        <v>8</v>
      </c>
      <c r="D6" t="s">
        <v>9</v>
      </c>
      <c r="E6" t="s">
        <v>102</v>
      </c>
      <c r="F6" t="s">
        <v>180</v>
      </c>
      <c r="G6">
        <v>2524678</v>
      </c>
      <c r="H6" t="s">
        <v>7</v>
      </c>
      <c r="I6">
        <v>20</v>
      </c>
      <c r="J6" s="8">
        <v>20</v>
      </c>
    </row>
    <row r="7" spans="1:21" x14ac:dyDescent="0.2">
      <c r="A7">
        <v>1</v>
      </c>
      <c r="B7" t="s">
        <v>106</v>
      </c>
      <c r="C7" t="s">
        <v>19</v>
      </c>
      <c r="D7" t="s">
        <v>9</v>
      </c>
      <c r="E7" t="s">
        <v>102</v>
      </c>
      <c r="F7" t="s">
        <v>183</v>
      </c>
      <c r="G7">
        <v>2812055</v>
      </c>
      <c r="H7" t="s">
        <v>7</v>
      </c>
      <c r="I7">
        <v>10</v>
      </c>
      <c r="J7" s="8">
        <v>10</v>
      </c>
    </row>
    <row r="8" spans="1:21" x14ac:dyDescent="0.2">
      <c r="A8">
        <v>1</v>
      </c>
      <c r="B8" t="s">
        <v>107</v>
      </c>
      <c r="C8" t="s">
        <v>18</v>
      </c>
      <c r="D8" t="s">
        <v>9</v>
      </c>
      <c r="E8" t="s">
        <v>102</v>
      </c>
      <c r="F8" t="s">
        <v>184</v>
      </c>
      <c r="G8">
        <v>2627389</v>
      </c>
      <c r="H8" t="s">
        <v>7</v>
      </c>
      <c r="I8">
        <v>10</v>
      </c>
      <c r="J8" s="8">
        <v>10</v>
      </c>
    </row>
    <row r="9" spans="1:21" x14ac:dyDescent="0.2">
      <c r="A9">
        <v>2</v>
      </c>
      <c r="B9" t="s">
        <v>108</v>
      </c>
      <c r="C9" t="s">
        <v>16</v>
      </c>
      <c r="D9" t="s">
        <v>9</v>
      </c>
      <c r="E9" t="s">
        <v>102</v>
      </c>
      <c r="G9">
        <v>2812303</v>
      </c>
      <c r="H9" t="s">
        <v>7</v>
      </c>
      <c r="I9">
        <v>10</v>
      </c>
      <c r="J9" s="8">
        <v>10</v>
      </c>
    </row>
    <row r="10" spans="1:21" x14ac:dyDescent="0.2">
      <c r="A10">
        <v>3</v>
      </c>
      <c r="B10" t="s">
        <v>109</v>
      </c>
      <c r="C10" t="s">
        <v>17</v>
      </c>
      <c r="D10" t="s">
        <v>9</v>
      </c>
      <c r="E10" t="s">
        <v>102</v>
      </c>
      <c r="G10">
        <v>2812289</v>
      </c>
      <c r="H10" t="s">
        <v>7</v>
      </c>
      <c r="I10">
        <v>10</v>
      </c>
      <c r="J10" s="8">
        <v>10</v>
      </c>
    </row>
    <row r="11" spans="1:21" x14ac:dyDescent="0.2">
      <c r="A11">
        <v>3</v>
      </c>
      <c r="B11" t="s">
        <v>110</v>
      </c>
      <c r="C11" t="s">
        <v>11</v>
      </c>
      <c r="D11" t="s">
        <v>6</v>
      </c>
      <c r="E11" t="s">
        <v>102</v>
      </c>
      <c r="F11" t="s">
        <v>111</v>
      </c>
      <c r="G11">
        <v>2112745</v>
      </c>
      <c r="H11" t="s">
        <v>7</v>
      </c>
      <c r="I11">
        <v>10</v>
      </c>
      <c r="J11" s="8">
        <v>10</v>
      </c>
    </row>
    <row r="12" spans="1:21" x14ac:dyDescent="0.2">
      <c r="A12">
        <v>1</v>
      </c>
      <c r="B12" t="s">
        <v>112</v>
      </c>
      <c r="C12" t="s">
        <v>12</v>
      </c>
      <c r="D12" t="s">
        <v>9</v>
      </c>
      <c r="E12" t="s">
        <v>102</v>
      </c>
      <c r="G12">
        <v>3013381</v>
      </c>
      <c r="H12" t="s">
        <v>7</v>
      </c>
      <c r="I12">
        <v>10</v>
      </c>
      <c r="J12" s="8">
        <v>10</v>
      </c>
    </row>
    <row r="13" spans="1:21" x14ac:dyDescent="0.2">
      <c r="A13">
        <v>1</v>
      </c>
      <c r="B13" t="s">
        <v>113</v>
      </c>
      <c r="C13" t="s">
        <v>114</v>
      </c>
      <c r="D13" t="s">
        <v>115</v>
      </c>
      <c r="E13" t="s">
        <v>102</v>
      </c>
      <c r="F13" t="s">
        <v>116</v>
      </c>
      <c r="G13">
        <v>2112746</v>
      </c>
      <c r="H13" t="s">
        <v>7</v>
      </c>
      <c r="I13">
        <v>10</v>
      </c>
      <c r="J13" s="8">
        <v>10</v>
      </c>
    </row>
    <row r="14" spans="1:21" x14ac:dyDescent="0.2">
      <c r="A14">
        <v>2</v>
      </c>
      <c r="B14" t="s">
        <v>117</v>
      </c>
      <c r="C14" t="s">
        <v>20</v>
      </c>
      <c r="D14" t="s">
        <v>21</v>
      </c>
      <c r="E14" t="s">
        <v>102</v>
      </c>
      <c r="F14" t="s">
        <v>22</v>
      </c>
      <c r="G14">
        <v>2290331</v>
      </c>
      <c r="H14" t="s">
        <v>7</v>
      </c>
      <c r="I14">
        <v>5</v>
      </c>
      <c r="J14" s="8">
        <v>5</v>
      </c>
    </row>
    <row r="15" spans="1:21" x14ac:dyDescent="0.2">
      <c r="A15">
        <v>1</v>
      </c>
      <c r="B15" t="s">
        <v>118</v>
      </c>
      <c r="C15" t="s">
        <v>119</v>
      </c>
      <c r="D15" t="s">
        <v>23</v>
      </c>
      <c r="E15" t="s">
        <v>120</v>
      </c>
      <c r="F15" t="s">
        <v>24</v>
      </c>
      <c r="G15">
        <v>1525435</v>
      </c>
      <c r="H15" t="s">
        <v>7</v>
      </c>
      <c r="I15">
        <v>5</v>
      </c>
      <c r="J15" s="8">
        <v>5</v>
      </c>
      <c r="K15" t="s">
        <v>121</v>
      </c>
      <c r="L15" t="s">
        <v>122</v>
      </c>
    </row>
    <row r="16" spans="1:21" x14ac:dyDescent="0.2">
      <c r="A16">
        <v>1</v>
      </c>
      <c r="B16" t="s">
        <v>123</v>
      </c>
      <c r="C16" t="s">
        <v>29</v>
      </c>
      <c r="D16" t="s">
        <v>30</v>
      </c>
      <c r="E16" t="s">
        <v>102</v>
      </c>
      <c r="M16" t="s">
        <v>15</v>
      </c>
    </row>
    <row r="17" spans="1:13" x14ac:dyDescent="0.2">
      <c r="A17">
        <v>3</v>
      </c>
      <c r="B17" t="s">
        <v>124</v>
      </c>
      <c r="C17" t="s">
        <v>25</v>
      </c>
      <c r="D17" t="s">
        <v>26</v>
      </c>
      <c r="E17" t="s">
        <v>102</v>
      </c>
      <c r="M17" t="s">
        <v>15</v>
      </c>
    </row>
    <row r="18" spans="1:13" x14ac:dyDescent="0.2">
      <c r="A18">
        <v>1</v>
      </c>
      <c r="B18" t="s">
        <v>125</v>
      </c>
      <c r="C18" t="s">
        <v>27</v>
      </c>
      <c r="D18" t="s">
        <v>28</v>
      </c>
      <c r="E18" t="s">
        <v>102</v>
      </c>
    </row>
    <row r="19" spans="1:13" x14ac:dyDescent="0.2">
      <c r="A19">
        <v>1</v>
      </c>
      <c r="B19" t="s">
        <v>126</v>
      </c>
      <c r="C19" t="s">
        <v>33</v>
      </c>
      <c r="D19" t="s">
        <v>32</v>
      </c>
      <c r="E19" t="s">
        <v>102</v>
      </c>
      <c r="G19">
        <v>1865820</v>
      </c>
      <c r="H19" t="s">
        <v>7</v>
      </c>
      <c r="I19">
        <v>10</v>
      </c>
      <c r="J19" s="8">
        <v>10</v>
      </c>
    </row>
    <row r="20" spans="1:13" x14ac:dyDescent="0.2">
      <c r="A20">
        <v>2</v>
      </c>
      <c r="B20" t="s">
        <v>127</v>
      </c>
      <c r="C20" t="s">
        <v>31</v>
      </c>
      <c r="D20" t="s">
        <v>32</v>
      </c>
      <c r="E20" t="s">
        <v>102</v>
      </c>
      <c r="G20">
        <v>3471481</v>
      </c>
      <c r="H20" t="s">
        <v>7</v>
      </c>
      <c r="I20">
        <v>10</v>
      </c>
      <c r="J20" s="8">
        <v>10</v>
      </c>
    </row>
    <row r="21" spans="1:13" x14ac:dyDescent="0.2">
      <c r="A21">
        <v>2</v>
      </c>
      <c r="B21" t="s">
        <v>128</v>
      </c>
      <c r="C21" t="s">
        <v>34</v>
      </c>
      <c r="D21" t="s">
        <v>35</v>
      </c>
      <c r="M21" t="s">
        <v>15</v>
      </c>
    </row>
    <row r="22" spans="1:13" x14ac:dyDescent="0.2">
      <c r="A22">
        <v>1</v>
      </c>
      <c r="B22" t="s">
        <v>129</v>
      </c>
      <c r="C22" t="s">
        <v>130</v>
      </c>
      <c r="D22" t="s">
        <v>38</v>
      </c>
      <c r="F22" t="s">
        <v>131</v>
      </c>
      <c r="G22">
        <v>1758102</v>
      </c>
      <c r="H22" t="s">
        <v>7</v>
      </c>
      <c r="I22">
        <v>5</v>
      </c>
      <c r="J22" s="8">
        <v>5</v>
      </c>
    </row>
    <row r="23" spans="1:13" x14ac:dyDescent="0.2">
      <c r="A23">
        <v>1</v>
      </c>
      <c r="B23" t="s">
        <v>132</v>
      </c>
      <c r="C23" t="s">
        <v>133</v>
      </c>
      <c r="D23" t="s">
        <v>38</v>
      </c>
      <c r="F23" t="s">
        <v>134</v>
      </c>
      <c r="G23">
        <v>1972665</v>
      </c>
      <c r="H23" t="s">
        <v>7</v>
      </c>
      <c r="I23">
        <v>5</v>
      </c>
      <c r="J23" s="8">
        <v>5</v>
      </c>
    </row>
    <row r="24" spans="1:13" x14ac:dyDescent="0.2">
      <c r="A24">
        <v>1</v>
      </c>
      <c r="B24" t="s">
        <v>135</v>
      </c>
      <c r="C24" t="s">
        <v>37</v>
      </c>
      <c r="D24" t="s">
        <v>38</v>
      </c>
      <c r="E24" t="s">
        <v>136</v>
      </c>
      <c r="F24" t="s">
        <v>37</v>
      </c>
      <c r="G24">
        <v>1680404</v>
      </c>
      <c r="H24" t="s">
        <v>7</v>
      </c>
      <c r="J24" s="8">
        <v>2</v>
      </c>
    </row>
    <row r="25" spans="1:13" x14ac:dyDescent="0.2">
      <c r="A25">
        <v>2</v>
      </c>
      <c r="B25" t="s">
        <v>137</v>
      </c>
      <c r="C25" t="s">
        <v>138</v>
      </c>
      <c r="D25" t="s">
        <v>40</v>
      </c>
      <c r="E25" t="s">
        <v>102</v>
      </c>
      <c r="F25" t="s">
        <v>139</v>
      </c>
      <c r="G25">
        <v>2447159</v>
      </c>
      <c r="H25" t="s">
        <v>7</v>
      </c>
      <c r="I25">
        <v>10</v>
      </c>
      <c r="J25" s="8">
        <v>10</v>
      </c>
    </row>
    <row r="26" spans="1:13" x14ac:dyDescent="0.2">
      <c r="A26">
        <v>2</v>
      </c>
      <c r="B26" t="s">
        <v>140</v>
      </c>
      <c r="C26" t="s">
        <v>43</v>
      </c>
      <c r="D26" t="s">
        <v>40</v>
      </c>
      <c r="E26" t="s">
        <v>102</v>
      </c>
      <c r="F26" t="s">
        <v>141</v>
      </c>
      <c r="G26">
        <v>2447178</v>
      </c>
      <c r="H26" t="s">
        <v>7</v>
      </c>
      <c r="I26">
        <v>10</v>
      </c>
      <c r="J26" s="8">
        <v>10</v>
      </c>
    </row>
    <row r="27" spans="1:13" x14ac:dyDescent="0.2">
      <c r="A27">
        <v>15</v>
      </c>
      <c r="B27" t="s">
        <v>142</v>
      </c>
      <c r="C27" t="s">
        <v>42</v>
      </c>
      <c r="D27" t="s">
        <v>40</v>
      </c>
      <c r="E27" t="s">
        <v>102</v>
      </c>
      <c r="F27" t="s">
        <v>143</v>
      </c>
      <c r="G27">
        <v>2447096</v>
      </c>
      <c r="H27" t="s">
        <v>7</v>
      </c>
      <c r="I27">
        <v>10</v>
      </c>
      <c r="J27" s="8">
        <v>10</v>
      </c>
    </row>
    <row r="28" spans="1:13" x14ac:dyDescent="0.2">
      <c r="A28">
        <v>2</v>
      </c>
      <c r="B28" t="s">
        <v>144</v>
      </c>
      <c r="C28" t="s">
        <v>39</v>
      </c>
      <c r="D28" t="s">
        <v>40</v>
      </c>
      <c r="E28" t="s">
        <v>102</v>
      </c>
      <c r="F28" t="s">
        <v>145</v>
      </c>
      <c r="G28">
        <v>2447170</v>
      </c>
      <c r="H28" t="s">
        <v>7</v>
      </c>
      <c r="I28">
        <v>30</v>
      </c>
      <c r="J28" s="8">
        <v>30</v>
      </c>
    </row>
    <row r="29" spans="1:13" x14ac:dyDescent="0.2">
      <c r="A29">
        <v>1</v>
      </c>
      <c r="B29" t="s">
        <v>146</v>
      </c>
      <c r="C29" t="s">
        <v>147</v>
      </c>
      <c r="D29" t="s">
        <v>40</v>
      </c>
      <c r="E29" t="s">
        <v>102</v>
      </c>
      <c r="M29" t="s">
        <v>15</v>
      </c>
    </row>
    <row r="30" spans="1:13" x14ac:dyDescent="0.2">
      <c r="A30">
        <v>1</v>
      </c>
      <c r="B30" t="s">
        <v>148</v>
      </c>
      <c r="C30" t="s">
        <v>41</v>
      </c>
      <c r="D30" t="s">
        <v>40</v>
      </c>
      <c r="E30" t="s">
        <v>102</v>
      </c>
      <c r="F30" t="s">
        <v>149</v>
      </c>
      <c r="G30">
        <v>2073069</v>
      </c>
      <c r="H30" t="s">
        <v>7</v>
      </c>
      <c r="I30">
        <v>10</v>
      </c>
      <c r="J30" s="8">
        <v>10</v>
      </c>
    </row>
    <row r="31" spans="1:13" x14ac:dyDescent="0.2">
      <c r="A31">
        <v>1</v>
      </c>
      <c r="B31" t="s">
        <v>150</v>
      </c>
      <c r="C31" t="s">
        <v>44</v>
      </c>
      <c r="D31" t="s">
        <v>45</v>
      </c>
      <c r="E31" t="s">
        <v>102</v>
      </c>
      <c r="F31" t="s">
        <v>46</v>
      </c>
      <c r="G31">
        <v>1333656</v>
      </c>
      <c r="H31" t="s">
        <v>7</v>
      </c>
      <c r="I31">
        <v>2</v>
      </c>
      <c r="J31" s="8">
        <v>2</v>
      </c>
    </row>
    <row r="32" spans="1:13" x14ac:dyDescent="0.2">
      <c r="A32">
        <v>1</v>
      </c>
      <c r="B32" t="s">
        <v>151</v>
      </c>
      <c r="C32" t="s">
        <v>57</v>
      </c>
      <c r="D32" t="s">
        <v>58</v>
      </c>
      <c r="G32">
        <v>2930584</v>
      </c>
      <c r="H32" t="s">
        <v>7</v>
      </c>
      <c r="K32" t="s">
        <v>152</v>
      </c>
      <c r="L32" t="s">
        <v>153</v>
      </c>
    </row>
    <row r="33" spans="1:14" x14ac:dyDescent="0.2">
      <c r="A33">
        <v>1</v>
      </c>
      <c r="B33" t="s">
        <v>154</v>
      </c>
      <c r="C33" t="s">
        <v>48</v>
      </c>
      <c r="D33" t="s">
        <v>49</v>
      </c>
      <c r="G33">
        <v>2807107</v>
      </c>
      <c r="H33" t="s">
        <v>7</v>
      </c>
      <c r="I33">
        <v>1</v>
      </c>
      <c r="J33" s="8">
        <v>1</v>
      </c>
      <c r="L33" t="s">
        <v>155</v>
      </c>
    </row>
    <row r="34" spans="1:14" x14ac:dyDescent="0.2">
      <c r="A34">
        <v>1</v>
      </c>
      <c r="B34" t="s">
        <v>156</v>
      </c>
      <c r="C34" t="s">
        <v>56</v>
      </c>
      <c r="D34" t="s">
        <v>36</v>
      </c>
      <c r="E34" t="s">
        <v>157</v>
      </c>
      <c r="G34">
        <v>3008999</v>
      </c>
      <c r="H34" t="s">
        <v>7</v>
      </c>
      <c r="I34">
        <v>3</v>
      </c>
      <c r="J34" s="7">
        <v>2</v>
      </c>
      <c r="K34" t="s">
        <v>158</v>
      </c>
      <c r="L34" t="s">
        <v>159</v>
      </c>
    </row>
    <row r="35" spans="1:14" x14ac:dyDescent="0.2">
      <c r="A35">
        <v>1</v>
      </c>
      <c r="B35" t="s">
        <v>160</v>
      </c>
      <c r="C35" t="s">
        <v>52</v>
      </c>
      <c r="D35" t="s">
        <v>53</v>
      </c>
      <c r="G35">
        <v>2949165</v>
      </c>
      <c r="H35" t="s">
        <v>7</v>
      </c>
      <c r="K35" t="s">
        <v>161</v>
      </c>
      <c r="L35" t="s">
        <v>162</v>
      </c>
    </row>
    <row r="36" spans="1:14" x14ac:dyDescent="0.2">
      <c r="A36">
        <v>1</v>
      </c>
      <c r="B36" t="s">
        <v>163</v>
      </c>
      <c r="C36" t="s">
        <v>164</v>
      </c>
      <c r="D36" t="s">
        <v>47</v>
      </c>
      <c r="E36" t="s">
        <v>165</v>
      </c>
      <c r="G36">
        <v>2709764</v>
      </c>
      <c r="H36" t="s">
        <v>7</v>
      </c>
      <c r="I36">
        <v>2</v>
      </c>
      <c r="J36" s="6">
        <v>0</v>
      </c>
      <c r="L36" t="s">
        <v>166</v>
      </c>
    </row>
    <row r="37" spans="1:14" x14ac:dyDescent="0.2">
      <c r="A37">
        <v>1</v>
      </c>
      <c r="B37" t="s">
        <v>167</v>
      </c>
      <c r="C37" t="s">
        <v>50</v>
      </c>
      <c r="D37" t="s">
        <v>51</v>
      </c>
      <c r="J37" s="8">
        <v>1</v>
      </c>
      <c r="L37" t="s">
        <v>168</v>
      </c>
    </row>
    <row r="38" spans="1:14" x14ac:dyDescent="0.2">
      <c r="A38">
        <v>1</v>
      </c>
      <c r="B38" t="s">
        <v>169</v>
      </c>
      <c r="C38" t="s">
        <v>54</v>
      </c>
      <c r="D38" t="s">
        <v>55</v>
      </c>
      <c r="E38" t="s">
        <v>170</v>
      </c>
      <c r="M38" t="s">
        <v>15</v>
      </c>
    </row>
    <row r="39" spans="1:14" x14ac:dyDescent="0.2">
      <c r="A39">
        <v>1</v>
      </c>
      <c r="B39" t="s">
        <v>171</v>
      </c>
      <c r="C39" t="s">
        <v>172</v>
      </c>
      <c r="D39" t="s">
        <v>173</v>
      </c>
      <c r="E39" t="s">
        <v>174</v>
      </c>
      <c r="G39">
        <v>3535992</v>
      </c>
      <c r="H39" t="s">
        <v>7</v>
      </c>
      <c r="I39">
        <v>2</v>
      </c>
      <c r="J39" s="8">
        <v>2</v>
      </c>
      <c r="L39" t="s">
        <v>175</v>
      </c>
    </row>
    <row r="40" spans="1:14" x14ac:dyDescent="0.2">
      <c r="A40">
        <v>1</v>
      </c>
      <c r="B40" t="s">
        <v>176</v>
      </c>
      <c r="C40" t="s">
        <v>59</v>
      </c>
      <c r="D40" t="s">
        <v>60</v>
      </c>
      <c r="E40" t="s">
        <v>102</v>
      </c>
      <c r="G40">
        <v>2853901</v>
      </c>
      <c r="H40" t="s">
        <v>7</v>
      </c>
      <c r="I40">
        <v>5</v>
      </c>
      <c r="J40" s="8">
        <v>5</v>
      </c>
      <c r="K40" t="s">
        <v>61</v>
      </c>
      <c r="L40" t="s">
        <v>177</v>
      </c>
      <c r="N40" t="s">
        <v>62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EFF2-7733-A940-852C-B47FE54B9AA2}">
  <dimension ref="A1:H38"/>
  <sheetViews>
    <sheetView topLeftCell="A2" workbookViewId="0">
      <selection activeCell="H30" sqref="H30"/>
    </sheetView>
  </sheetViews>
  <sheetFormatPr baseColWidth="10" defaultRowHeight="16" x14ac:dyDescent="0.2"/>
  <cols>
    <col min="1" max="1" width="8.6640625" bestFit="1" customWidth="1"/>
    <col min="2" max="2" width="62.83203125" bestFit="1" customWidth="1"/>
    <col min="3" max="3" width="24.1640625" bestFit="1" customWidth="1"/>
    <col min="4" max="4" width="69" bestFit="1" customWidth="1"/>
    <col min="5" max="5" width="35.5" bestFit="1" customWidth="1"/>
    <col min="6" max="6" width="8.1640625" bestFit="1" customWidth="1"/>
  </cols>
  <sheetData>
    <row r="1" spans="1:8" x14ac:dyDescent="0.2">
      <c r="A1" t="s">
        <v>75</v>
      </c>
      <c r="B1" t="s">
        <v>76</v>
      </c>
      <c r="C1" t="s">
        <v>77</v>
      </c>
      <c r="D1" t="s">
        <v>78</v>
      </c>
      <c r="E1" t="s">
        <v>81</v>
      </c>
      <c r="F1" t="s">
        <v>82</v>
      </c>
      <c r="G1" t="s">
        <v>289</v>
      </c>
    </row>
    <row r="2" spans="1:8" x14ac:dyDescent="0.2">
      <c r="A2">
        <v>1</v>
      </c>
      <c r="B2" t="s">
        <v>94</v>
      </c>
      <c r="C2" t="s">
        <v>268</v>
      </c>
      <c r="D2" t="s">
        <v>1</v>
      </c>
      <c r="E2" t="s">
        <v>4</v>
      </c>
      <c r="F2" t="s">
        <v>5</v>
      </c>
    </row>
    <row r="3" spans="1:8" x14ac:dyDescent="0.2">
      <c r="A3">
        <v>1</v>
      </c>
      <c r="B3" t="s">
        <v>103</v>
      </c>
      <c r="C3" t="s">
        <v>13</v>
      </c>
      <c r="D3" t="s">
        <v>9</v>
      </c>
      <c r="E3">
        <v>2320774</v>
      </c>
      <c r="F3" t="s">
        <v>7</v>
      </c>
      <c r="H3" t="s">
        <v>265</v>
      </c>
    </row>
    <row r="4" spans="1:8" x14ac:dyDescent="0.2">
      <c r="A4">
        <v>3</v>
      </c>
      <c r="B4" t="s">
        <v>269</v>
      </c>
      <c r="C4" t="s">
        <v>10</v>
      </c>
      <c r="D4" t="s">
        <v>9</v>
      </c>
      <c r="E4">
        <v>3013347</v>
      </c>
      <c r="F4" t="s">
        <v>7</v>
      </c>
      <c r="H4" t="s">
        <v>265</v>
      </c>
    </row>
    <row r="5" spans="1:8" x14ac:dyDescent="0.2">
      <c r="A5">
        <v>18</v>
      </c>
      <c r="B5" t="s">
        <v>270</v>
      </c>
      <c r="C5" t="s">
        <v>8</v>
      </c>
      <c r="D5" t="s">
        <v>9</v>
      </c>
      <c r="E5">
        <v>2524678</v>
      </c>
      <c r="F5" t="s">
        <v>7</v>
      </c>
      <c r="H5" s="7" t="s">
        <v>295</v>
      </c>
    </row>
    <row r="6" spans="1:8" x14ac:dyDescent="0.2">
      <c r="A6">
        <v>1</v>
      </c>
      <c r="B6" t="s">
        <v>106</v>
      </c>
      <c r="C6" t="s">
        <v>19</v>
      </c>
      <c r="D6" t="s">
        <v>9</v>
      </c>
      <c r="E6">
        <v>2812055</v>
      </c>
      <c r="F6" t="s">
        <v>7</v>
      </c>
      <c r="H6" t="s">
        <v>265</v>
      </c>
    </row>
    <row r="7" spans="1:8" x14ac:dyDescent="0.2">
      <c r="A7">
        <v>2</v>
      </c>
      <c r="B7" t="s">
        <v>108</v>
      </c>
      <c r="C7" t="s">
        <v>271</v>
      </c>
      <c r="D7" t="s">
        <v>9</v>
      </c>
      <c r="E7">
        <v>2812303</v>
      </c>
      <c r="F7" t="s">
        <v>7</v>
      </c>
      <c r="G7" t="s">
        <v>291</v>
      </c>
      <c r="H7" s="6" t="s">
        <v>292</v>
      </c>
    </row>
    <row r="8" spans="1:8" x14ac:dyDescent="0.2">
      <c r="A8">
        <v>2</v>
      </c>
      <c r="B8" t="s">
        <v>272</v>
      </c>
      <c r="C8" t="s">
        <v>273</v>
      </c>
      <c r="D8" t="s">
        <v>9</v>
      </c>
      <c r="G8" t="s">
        <v>291</v>
      </c>
      <c r="H8" s="6" t="s">
        <v>292</v>
      </c>
    </row>
    <row r="9" spans="1:8" x14ac:dyDescent="0.2">
      <c r="A9">
        <v>4</v>
      </c>
      <c r="B9" t="s">
        <v>274</v>
      </c>
      <c r="C9" t="s">
        <v>17</v>
      </c>
      <c r="D9" t="s">
        <v>9</v>
      </c>
      <c r="E9">
        <v>2812289</v>
      </c>
      <c r="F9" t="s">
        <v>7</v>
      </c>
      <c r="H9" t="s">
        <v>265</v>
      </c>
    </row>
    <row r="10" spans="1:8" x14ac:dyDescent="0.2">
      <c r="A10">
        <v>3</v>
      </c>
      <c r="B10" t="s">
        <v>110</v>
      </c>
      <c r="C10" t="s">
        <v>11</v>
      </c>
      <c r="D10" t="s">
        <v>6</v>
      </c>
      <c r="E10">
        <v>2112745</v>
      </c>
      <c r="F10" t="s">
        <v>7</v>
      </c>
      <c r="H10" t="s">
        <v>265</v>
      </c>
    </row>
    <row r="11" spans="1:8" x14ac:dyDescent="0.2">
      <c r="A11">
        <v>3</v>
      </c>
      <c r="B11" t="s">
        <v>275</v>
      </c>
      <c r="C11" t="s">
        <v>114</v>
      </c>
      <c r="D11" t="s">
        <v>115</v>
      </c>
      <c r="E11">
        <v>2112746</v>
      </c>
      <c r="F11" t="s">
        <v>7</v>
      </c>
      <c r="H11" t="s">
        <v>265</v>
      </c>
    </row>
    <row r="12" spans="1:8" x14ac:dyDescent="0.2">
      <c r="A12">
        <v>2</v>
      </c>
      <c r="B12" t="s">
        <v>117</v>
      </c>
      <c r="C12" t="s">
        <v>20</v>
      </c>
      <c r="D12" t="s">
        <v>21</v>
      </c>
      <c r="E12">
        <v>2290331</v>
      </c>
      <c r="F12" t="s">
        <v>7</v>
      </c>
      <c r="H12" t="s">
        <v>265</v>
      </c>
    </row>
    <row r="13" spans="1:8" x14ac:dyDescent="0.2">
      <c r="A13">
        <v>1</v>
      </c>
      <c r="B13" t="s">
        <v>276</v>
      </c>
      <c r="C13" t="s">
        <v>277</v>
      </c>
      <c r="D13" t="s">
        <v>23</v>
      </c>
      <c r="E13">
        <v>8738025</v>
      </c>
      <c r="F13" t="s">
        <v>7</v>
      </c>
      <c r="G13" t="s">
        <v>291</v>
      </c>
      <c r="H13" s="6" t="s">
        <v>292</v>
      </c>
    </row>
    <row r="14" spans="1:8" x14ac:dyDescent="0.2">
      <c r="A14">
        <v>1</v>
      </c>
      <c r="B14" t="s">
        <v>118</v>
      </c>
      <c r="C14" t="s">
        <v>119</v>
      </c>
      <c r="D14" t="s">
        <v>23</v>
      </c>
      <c r="E14">
        <v>1525435</v>
      </c>
      <c r="F14" t="s">
        <v>7</v>
      </c>
      <c r="H14" t="s">
        <v>265</v>
      </c>
    </row>
    <row r="15" spans="1:8" x14ac:dyDescent="0.2">
      <c r="A15">
        <v>1</v>
      </c>
      <c r="B15" t="s">
        <v>123</v>
      </c>
      <c r="C15" t="s">
        <v>29</v>
      </c>
      <c r="D15" t="s">
        <v>30</v>
      </c>
      <c r="F15" t="s">
        <v>15</v>
      </c>
    </row>
    <row r="16" spans="1:8" x14ac:dyDescent="0.2">
      <c r="A16">
        <v>3</v>
      </c>
      <c r="B16" t="s">
        <v>124</v>
      </c>
      <c r="C16" t="s">
        <v>25</v>
      </c>
      <c r="D16" t="s">
        <v>26</v>
      </c>
    </row>
    <row r="17" spans="1:8" x14ac:dyDescent="0.2">
      <c r="A17">
        <v>1</v>
      </c>
      <c r="B17" t="s">
        <v>125</v>
      </c>
      <c r="C17" t="s">
        <v>27</v>
      </c>
      <c r="D17" t="s">
        <v>28</v>
      </c>
      <c r="F17" t="s">
        <v>290</v>
      </c>
    </row>
    <row r="18" spans="1:8" x14ac:dyDescent="0.2">
      <c r="A18">
        <v>1</v>
      </c>
      <c r="B18" t="s">
        <v>126</v>
      </c>
      <c r="C18" t="s">
        <v>33</v>
      </c>
      <c r="D18" t="s">
        <v>32</v>
      </c>
      <c r="E18">
        <v>1865820</v>
      </c>
      <c r="F18" t="s">
        <v>7</v>
      </c>
      <c r="H18" t="s">
        <v>265</v>
      </c>
    </row>
    <row r="19" spans="1:8" x14ac:dyDescent="0.2">
      <c r="A19">
        <v>2</v>
      </c>
      <c r="B19" t="s">
        <v>127</v>
      </c>
      <c r="C19" t="s">
        <v>31</v>
      </c>
      <c r="D19" t="s">
        <v>32</v>
      </c>
      <c r="E19">
        <v>3471481</v>
      </c>
      <c r="F19" t="s">
        <v>7</v>
      </c>
      <c r="H19" t="s">
        <v>265</v>
      </c>
    </row>
    <row r="20" spans="1:8" x14ac:dyDescent="0.2">
      <c r="A20">
        <v>1</v>
      </c>
      <c r="B20" t="s">
        <v>129</v>
      </c>
      <c r="C20" t="s">
        <v>130</v>
      </c>
      <c r="D20" t="s">
        <v>38</v>
      </c>
      <c r="E20">
        <v>1758102</v>
      </c>
      <c r="F20" t="s">
        <v>7</v>
      </c>
      <c r="H20" t="s">
        <v>265</v>
      </c>
    </row>
    <row r="21" spans="1:8" x14ac:dyDescent="0.2">
      <c r="A21">
        <v>1</v>
      </c>
      <c r="B21" t="s">
        <v>132</v>
      </c>
      <c r="C21" t="s">
        <v>133</v>
      </c>
      <c r="D21" t="s">
        <v>38</v>
      </c>
      <c r="E21">
        <v>1972665</v>
      </c>
      <c r="F21" t="s">
        <v>7</v>
      </c>
      <c r="H21" t="s">
        <v>265</v>
      </c>
    </row>
    <row r="22" spans="1:8" x14ac:dyDescent="0.2">
      <c r="A22">
        <v>1</v>
      </c>
      <c r="B22" t="s">
        <v>135</v>
      </c>
      <c r="C22" t="s">
        <v>37</v>
      </c>
      <c r="D22" t="s">
        <v>38</v>
      </c>
      <c r="E22">
        <v>1680404</v>
      </c>
      <c r="F22" t="s">
        <v>7</v>
      </c>
      <c r="H22" t="s">
        <v>265</v>
      </c>
    </row>
    <row r="23" spans="1:8" x14ac:dyDescent="0.2">
      <c r="A23">
        <v>2</v>
      </c>
      <c r="B23" t="s">
        <v>140</v>
      </c>
      <c r="C23" t="s">
        <v>43</v>
      </c>
      <c r="D23" t="s">
        <v>40</v>
      </c>
      <c r="E23">
        <v>2447178</v>
      </c>
      <c r="F23" t="s">
        <v>7</v>
      </c>
      <c r="H23" t="s">
        <v>265</v>
      </c>
    </row>
    <row r="24" spans="1:8" x14ac:dyDescent="0.2">
      <c r="A24">
        <v>1</v>
      </c>
      <c r="B24" t="s">
        <v>278</v>
      </c>
      <c r="C24" t="s">
        <v>279</v>
      </c>
      <c r="D24" t="s">
        <v>40</v>
      </c>
      <c r="F24" t="s">
        <v>7</v>
      </c>
      <c r="G24" t="s">
        <v>291</v>
      </c>
      <c r="H24" s="6" t="s">
        <v>292</v>
      </c>
    </row>
    <row r="25" spans="1:8" x14ac:dyDescent="0.2">
      <c r="A25">
        <v>16</v>
      </c>
      <c r="B25" t="s">
        <v>280</v>
      </c>
      <c r="C25" t="s">
        <v>42</v>
      </c>
      <c r="D25" t="s">
        <v>40</v>
      </c>
      <c r="E25">
        <v>2447096</v>
      </c>
      <c r="F25" t="s">
        <v>7</v>
      </c>
      <c r="H25" s="6" t="s">
        <v>292</v>
      </c>
    </row>
    <row r="26" spans="1:8" x14ac:dyDescent="0.2">
      <c r="A26">
        <v>1</v>
      </c>
      <c r="B26" t="s">
        <v>281</v>
      </c>
      <c r="C26" t="s">
        <v>282</v>
      </c>
      <c r="D26" t="s">
        <v>40</v>
      </c>
      <c r="F26" t="s">
        <v>7</v>
      </c>
      <c r="G26" t="s">
        <v>291</v>
      </c>
      <c r="H26" s="6" t="s">
        <v>292</v>
      </c>
    </row>
    <row r="27" spans="1:8" x14ac:dyDescent="0.2">
      <c r="A27">
        <v>1</v>
      </c>
      <c r="B27" t="s">
        <v>283</v>
      </c>
      <c r="C27" t="s">
        <v>39</v>
      </c>
      <c r="D27" t="s">
        <v>40</v>
      </c>
      <c r="E27">
        <v>2447170</v>
      </c>
      <c r="F27" t="s">
        <v>7</v>
      </c>
      <c r="H27" t="s">
        <v>265</v>
      </c>
    </row>
    <row r="28" spans="1:8" x14ac:dyDescent="0.2">
      <c r="A28">
        <v>1</v>
      </c>
      <c r="B28" t="s">
        <v>148</v>
      </c>
      <c r="C28" t="s">
        <v>41</v>
      </c>
      <c r="D28" t="s">
        <v>40</v>
      </c>
      <c r="E28">
        <v>2073069</v>
      </c>
      <c r="F28" t="s">
        <v>7</v>
      </c>
      <c r="H28" t="s">
        <v>265</v>
      </c>
    </row>
    <row r="29" spans="1:8" x14ac:dyDescent="0.2">
      <c r="A29">
        <v>1</v>
      </c>
      <c r="B29" t="s">
        <v>150</v>
      </c>
      <c r="C29" t="s">
        <v>44</v>
      </c>
      <c r="D29" t="s">
        <v>284</v>
      </c>
      <c r="E29">
        <v>1333656</v>
      </c>
      <c r="F29" t="s">
        <v>7</v>
      </c>
      <c r="H29" t="s">
        <v>265</v>
      </c>
    </row>
    <row r="30" spans="1:8" x14ac:dyDescent="0.2">
      <c r="A30">
        <v>1</v>
      </c>
      <c r="B30" t="s">
        <v>169</v>
      </c>
      <c r="C30" t="s">
        <v>285</v>
      </c>
      <c r="D30" t="s">
        <v>286</v>
      </c>
      <c r="E30">
        <v>3004294</v>
      </c>
      <c r="F30" t="s">
        <v>7</v>
      </c>
      <c r="G30" t="s">
        <v>291</v>
      </c>
      <c r="H30" s="6" t="s">
        <v>293</v>
      </c>
    </row>
    <row r="31" spans="1:8" x14ac:dyDescent="0.2">
      <c r="A31">
        <v>1</v>
      </c>
      <c r="B31" t="s">
        <v>151</v>
      </c>
      <c r="C31" t="s">
        <v>57</v>
      </c>
      <c r="D31" t="s">
        <v>58</v>
      </c>
      <c r="E31">
        <v>2930584</v>
      </c>
      <c r="F31" t="s">
        <v>7</v>
      </c>
      <c r="H31" t="s">
        <v>294</v>
      </c>
    </row>
    <row r="32" spans="1:8" x14ac:dyDescent="0.2">
      <c r="A32">
        <v>1</v>
      </c>
      <c r="B32" t="s">
        <v>156</v>
      </c>
      <c r="C32" t="s">
        <v>56</v>
      </c>
      <c r="D32" t="s">
        <v>36</v>
      </c>
      <c r="E32">
        <v>3008999</v>
      </c>
      <c r="F32" t="s">
        <v>7</v>
      </c>
      <c r="H32" t="s">
        <v>265</v>
      </c>
    </row>
    <row r="33" spans="1:8" x14ac:dyDescent="0.2">
      <c r="A33">
        <v>1</v>
      </c>
      <c r="B33" t="s">
        <v>160</v>
      </c>
      <c r="C33" t="s">
        <v>52</v>
      </c>
      <c r="D33" t="s">
        <v>53</v>
      </c>
      <c r="E33">
        <v>2949165</v>
      </c>
      <c r="F33" t="s">
        <v>7</v>
      </c>
      <c r="H33" t="s">
        <v>265</v>
      </c>
    </row>
    <row r="34" spans="1:8" x14ac:dyDescent="0.2">
      <c r="A34">
        <v>1</v>
      </c>
      <c r="B34" t="s">
        <v>163</v>
      </c>
      <c r="C34" t="s">
        <v>164</v>
      </c>
      <c r="D34" t="s">
        <v>47</v>
      </c>
      <c r="E34">
        <v>2709764</v>
      </c>
      <c r="F34" t="s">
        <v>7</v>
      </c>
      <c r="H34" t="s">
        <v>265</v>
      </c>
    </row>
    <row r="35" spans="1:8" x14ac:dyDescent="0.2">
      <c r="A35">
        <v>1</v>
      </c>
      <c r="B35" t="s">
        <v>154</v>
      </c>
      <c r="C35" t="s">
        <v>287</v>
      </c>
      <c r="D35" t="s">
        <v>288</v>
      </c>
      <c r="E35">
        <v>1902845</v>
      </c>
      <c r="F35" t="s">
        <v>7</v>
      </c>
      <c r="G35" t="s">
        <v>291</v>
      </c>
      <c r="H35" t="s">
        <v>293</v>
      </c>
    </row>
    <row r="36" spans="1:8" x14ac:dyDescent="0.2">
      <c r="A36">
        <v>1</v>
      </c>
      <c r="B36" t="s">
        <v>167</v>
      </c>
      <c r="C36" t="s">
        <v>50</v>
      </c>
      <c r="D36" t="s">
        <v>51</v>
      </c>
      <c r="H36" t="s">
        <v>265</v>
      </c>
    </row>
    <row r="37" spans="1:8" x14ac:dyDescent="0.2">
      <c r="A37">
        <v>1</v>
      </c>
      <c r="B37" t="s">
        <v>171</v>
      </c>
      <c r="C37" t="s">
        <v>172</v>
      </c>
      <c r="D37" t="s">
        <v>173</v>
      </c>
      <c r="E37">
        <v>3535992</v>
      </c>
      <c r="F37" t="s">
        <v>7</v>
      </c>
      <c r="H37" t="s">
        <v>265</v>
      </c>
    </row>
    <row r="38" spans="1:8" x14ac:dyDescent="0.2">
      <c r="A38">
        <v>1</v>
      </c>
      <c r="B38" t="s">
        <v>176</v>
      </c>
      <c r="C38" t="s">
        <v>59</v>
      </c>
      <c r="D38" t="s">
        <v>60</v>
      </c>
      <c r="E38">
        <v>2853901</v>
      </c>
      <c r="F38" t="s">
        <v>7</v>
      </c>
      <c r="H38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4D16-3F02-884E-BEC5-4FF2C14129C9}">
  <dimension ref="A1:AF2"/>
  <sheetViews>
    <sheetView topLeftCell="AA1" zoomScale="150" workbookViewId="0">
      <selection activeCell="AF1" sqref="AF1:AF2"/>
    </sheetView>
  </sheetViews>
  <sheetFormatPr baseColWidth="10" defaultRowHeight="16" x14ac:dyDescent="0.2"/>
  <cols>
    <col min="1" max="32" width="15.83203125" customWidth="1"/>
  </cols>
  <sheetData>
    <row r="1" spans="1:32" s="11" customFormat="1" ht="26" customHeight="1" x14ac:dyDescent="0.2">
      <c r="A1" s="11" t="s">
        <v>194</v>
      </c>
      <c r="B1" s="11" t="s">
        <v>193</v>
      </c>
      <c r="C1" s="12" t="s">
        <v>195</v>
      </c>
      <c r="D1" s="13" t="s">
        <v>248</v>
      </c>
      <c r="E1" s="11" t="s">
        <v>196</v>
      </c>
      <c r="F1" s="11" t="s">
        <v>197</v>
      </c>
      <c r="G1" s="11" t="s">
        <v>198</v>
      </c>
      <c r="H1" s="11" t="s">
        <v>199</v>
      </c>
      <c r="I1" s="11" t="s">
        <v>200</v>
      </c>
      <c r="J1" s="11" t="s">
        <v>201</v>
      </c>
      <c r="K1" s="11" t="s">
        <v>202</v>
      </c>
      <c r="L1" s="11" t="s">
        <v>203</v>
      </c>
      <c r="M1" s="11" t="s">
        <v>204</v>
      </c>
      <c r="N1" s="11" t="s">
        <v>205</v>
      </c>
      <c r="O1" s="11" t="s">
        <v>206</v>
      </c>
      <c r="P1" s="11" t="s">
        <v>207</v>
      </c>
      <c r="Q1" s="11" t="s">
        <v>208</v>
      </c>
      <c r="R1" s="11" t="s">
        <v>209</v>
      </c>
      <c r="S1" s="11" t="s">
        <v>210</v>
      </c>
      <c r="T1" s="11" t="s">
        <v>140</v>
      </c>
      <c r="U1" s="14" t="s">
        <v>249</v>
      </c>
      <c r="V1" s="11" t="s">
        <v>211</v>
      </c>
      <c r="W1" s="11" t="s">
        <v>212</v>
      </c>
      <c r="X1" s="11" t="s">
        <v>213</v>
      </c>
      <c r="Y1" s="11" t="s">
        <v>214</v>
      </c>
      <c r="Z1" s="11" t="s">
        <v>215</v>
      </c>
      <c r="AA1" s="11" t="s">
        <v>216</v>
      </c>
      <c r="AB1" s="11" t="s">
        <v>217</v>
      </c>
      <c r="AC1" s="11" t="s">
        <v>218</v>
      </c>
      <c r="AD1" s="11" t="s">
        <v>219</v>
      </c>
      <c r="AE1" s="11" t="s">
        <v>220</v>
      </c>
      <c r="AF1" s="11" t="s">
        <v>221</v>
      </c>
    </row>
    <row r="2" spans="1:32" s="15" customFormat="1" x14ac:dyDescent="0.2">
      <c r="A2" s="15" t="s">
        <v>247</v>
      </c>
      <c r="B2" s="15" t="s">
        <v>246</v>
      </c>
      <c r="C2" s="15" t="s">
        <v>245</v>
      </c>
      <c r="D2" s="15" t="s">
        <v>244</v>
      </c>
      <c r="E2" s="15" t="s">
        <v>243</v>
      </c>
      <c r="F2" s="15" t="s">
        <v>242</v>
      </c>
      <c r="G2" s="15" t="s">
        <v>241</v>
      </c>
      <c r="H2" s="15" t="s">
        <v>240</v>
      </c>
      <c r="I2" s="15" t="s">
        <v>239</v>
      </c>
      <c r="J2" s="15" t="s">
        <v>238</v>
      </c>
      <c r="K2" s="15" t="s">
        <v>237</v>
      </c>
      <c r="L2" s="15" t="s">
        <v>236</v>
      </c>
      <c r="M2" s="15" t="s">
        <v>119</v>
      </c>
      <c r="N2" s="15" t="s">
        <v>235</v>
      </c>
      <c r="O2" s="15" t="s">
        <v>234</v>
      </c>
      <c r="P2" s="15" t="s">
        <v>131</v>
      </c>
      <c r="Q2" s="15" t="s">
        <v>233</v>
      </c>
      <c r="R2" s="15" t="s">
        <v>37</v>
      </c>
      <c r="S2" s="15" t="s">
        <v>232</v>
      </c>
      <c r="T2" s="15" t="s">
        <v>231</v>
      </c>
      <c r="U2" s="15" t="s">
        <v>228</v>
      </c>
      <c r="V2" s="15" t="s">
        <v>229</v>
      </c>
      <c r="W2" s="15" t="s">
        <v>230</v>
      </c>
      <c r="X2" s="15" t="s">
        <v>44</v>
      </c>
      <c r="Y2" s="15" t="s">
        <v>227</v>
      </c>
      <c r="Z2" s="15" t="s">
        <v>226</v>
      </c>
      <c r="AA2" s="15" t="s">
        <v>158</v>
      </c>
      <c r="AB2" s="15" t="s">
        <v>52</v>
      </c>
      <c r="AC2" s="15" t="s">
        <v>225</v>
      </c>
      <c r="AD2" s="15" t="s">
        <v>224</v>
      </c>
      <c r="AE2" s="15" t="s">
        <v>223</v>
      </c>
      <c r="AF2" s="15" t="s">
        <v>222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A4A1-2291-7845-9937-0187CEB66278}">
  <dimension ref="A1:G23"/>
  <sheetViews>
    <sheetView tabSelected="1" workbookViewId="0">
      <selection activeCell="I22" sqref="I22"/>
    </sheetView>
  </sheetViews>
  <sheetFormatPr baseColWidth="10" defaultRowHeight="16" x14ac:dyDescent="0.2"/>
  <cols>
    <col min="4" max="4" width="23.5" customWidth="1"/>
    <col min="6" max="6" width="10.83203125" style="9"/>
  </cols>
  <sheetData>
    <row r="1" spans="1:6" x14ac:dyDescent="0.2">
      <c r="A1" t="s">
        <v>185</v>
      </c>
      <c r="B1" t="s">
        <v>189</v>
      </c>
      <c r="C1" t="s">
        <v>190</v>
      </c>
      <c r="D1" t="s">
        <v>187</v>
      </c>
      <c r="E1" t="s">
        <v>188</v>
      </c>
      <c r="F1" s="9" t="s">
        <v>191</v>
      </c>
    </row>
    <row r="2" spans="1:6" x14ac:dyDescent="0.2">
      <c r="A2" t="s">
        <v>186</v>
      </c>
      <c r="B2" t="s">
        <v>7</v>
      </c>
      <c r="C2" s="10">
        <v>44463</v>
      </c>
      <c r="D2">
        <v>5269591</v>
      </c>
      <c r="E2" t="s">
        <v>192</v>
      </c>
      <c r="F2" s="20">
        <v>2.29</v>
      </c>
    </row>
    <row r="3" spans="1:6" x14ac:dyDescent="0.2">
      <c r="A3" t="s">
        <v>186</v>
      </c>
      <c r="B3" t="s">
        <v>7</v>
      </c>
      <c r="C3" s="10">
        <v>44464</v>
      </c>
      <c r="D3">
        <v>5265457</v>
      </c>
      <c r="E3" t="s">
        <v>192</v>
      </c>
      <c r="F3" s="20">
        <v>34.79</v>
      </c>
    </row>
    <row r="4" spans="1:6" x14ac:dyDescent="0.2">
      <c r="A4" t="s">
        <v>186</v>
      </c>
      <c r="B4" t="s">
        <v>7</v>
      </c>
      <c r="C4" s="10">
        <v>44465</v>
      </c>
      <c r="D4">
        <v>5264939</v>
      </c>
      <c r="E4" t="s">
        <v>192</v>
      </c>
      <c r="F4" s="20">
        <v>15.39</v>
      </c>
    </row>
    <row r="5" spans="1:6" x14ac:dyDescent="0.2">
      <c r="A5" t="s">
        <v>186</v>
      </c>
      <c r="B5" t="s">
        <v>7</v>
      </c>
      <c r="C5" s="10">
        <v>44466</v>
      </c>
      <c r="D5">
        <v>5264685</v>
      </c>
      <c r="E5" t="s">
        <v>192</v>
      </c>
      <c r="F5" s="20">
        <v>1.03</v>
      </c>
    </row>
    <row r="6" spans="1:6" x14ac:dyDescent="0.2">
      <c r="A6" t="s">
        <v>250</v>
      </c>
      <c r="B6" t="s">
        <v>5</v>
      </c>
      <c r="C6" s="10">
        <v>44471</v>
      </c>
      <c r="D6" s="16" t="s">
        <v>258</v>
      </c>
      <c r="E6" t="s">
        <v>192</v>
      </c>
      <c r="F6" s="20">
        <v>25.19</v>
      </c>
    </row>
    <row r="7" spans="1:6" x14ac:dyDescent="0.2">
      <c r="A7" t="s">
        <v>251</v>
      </c>
      <c r="B7" t="s">
        <v>5</v>
      </c>
      <c r="C7" s="10">
        <v>44467</v>
      </c>
      <c r="D7" s="16" t="s">
        <v>252</v>
      </c>
      <c r="E7" t="s">
        <v>192</v>
      </c>
      <c r="F7" s="20">
        <v>12.98</v>
      </c>
    </row>
    <row r="8" spans="1:6" x14ac:dyDescent="0.2">
      <c r="A8" t="s">
        <v>253</v>
      </c>
      <c r="B8" t="s">
        <v>256</v>
      </c>
      <c r="C8" s="10">
        <v>44461</v>
      </c>
      <c r="D8" t="s">
        <v>267</v>
      </c>
      <c r="E8" t="s">
        <v>192</v>
      </c>
      <c r="F8" s="20">
        <f>54.72/2</f>
        <v>27.36</v>
      </c>
    </row>
    <row r="9" spans="1:6" x14ac:dyDescent="0.2">
      <c r="A9" t="s">
        <v>255</v>
      </c>
      <c r="B9" t="s">
        <v>254</v>
      </c>
      <c r="C9" s="10">
        <v>44477</v>
      </c>
      <c r="E9" t="s">
        <v>192</v>
      </c>
      <c r="F9" s="20">
        <v>64.98</v>
      </c>
    </row>
    <row r="10" spans="1:6" x14ac:dyDescent="0.2">
      <c r="A10" t="s">
        <v>257</v>
      </c>
      <c r="B10" t="s">
        <v>5</v>
      </c>
      <c r="C10" s="10">
        <v>44480</v>
      </c>
      <c r="E10" t="s">
        <v>192</v>
      </c>
      <c r="F10" s="20">
        <v>5</v>
      </c>
    </row>
    <row r="11" spans="1:6" x14ac:dyDescent="0.2">
      <c r="A11" t="s">
        <v>259</v>
      </c>
      <c r="B11" t="s">
        <v>256</v>
      </c>
      <c r="C11" s="10">
        <v>44498</v>
      </c>
      <c r="D11" t="s">
        <v>266</v>
      </c>
      <c r="E11" t="s">
        <v>192</v>
      </c>
      <c r="F11" s="21">
        <v>22.75</v>
      </c>
    </row>
    <row r="12" spans="1:6" x14ac:dyDescent="0.2">
      <c r="A12" t="s">
        <v>296</v>
      </c>
      <c r="B12" t="s">
        <v>5</v>
      </c>
      <c r="C12" s="10">
        <v>44498</v>
      </c>
      <c r="E12" t="s">
        <v>192</v>
      </c>
      <c r="F12" s="21">
        <v>6.5</v>
      </c>
    </row>
    <row r="16" spans="1:6" x14ac:dyDescent="0.2">
      <c r="D16" s="19" t="s">
        <v>263</v>
      </c>
      <c r="F16" s="9">
        <f>SUM(F2:F15)</f>
        <v>218.26</v>
      </c>
    </row>
    <row r="19" spans="1:7" x14ac:dyDescent="0.2">
      <c r="A19" t="s">
        <v>260</v>
      </c>
      <c r="B19" t="s">
        <v>264</v>
      </c>
      <c r="C19" s="10">
        <v>44490</v>
      </c>
      <c r="D19" t="s">
        <v>261</v>
      </c>
      <c r="F19" s="9">
        <v>150</v>
      </c>
      <c r="G19" t="s">
        <v>265</v>
      </c>
    </row>
    <row r="23" spans="1:7" x14ac:dyDescent="0.2">
      <c r="B23" s="17"/>
      <c r="C23" s="17"/>
      <c r="D23" s="19" t="s">
        <v>262</v>
      </c>
      <c r="E23" s="17"/>
      <c r="F23" s="18">
        <f>F16-SUM(F19:F22)</f>
        <v>68.259999999999991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E7" sqref="E7"/>
    </sheetView>
  </sheetViews>
  <sheetFormatPr baseColWidth="10" defaultRowHeight="16" x14ac:dyDescent="0.2"/>
  <cols>
    <col min="1" max="1" width="11.6640625" bestFit="1" customWidth="1"/>
    <col min="3" max="3" width="9" bestFit="1" customWidth="1"/>
    <col min="4" max="5" width="15.5" customWidth="1"/>
  </cols>
  <sheetData>
    <row r="1" spans="1:8" x14ac:dyDescent="0.2">
      <c r="A1" t="s">
        <v>63</v>
      </c>
      <c r="B1" t="s">
        <v>68</v>
      </c>
      <c r="C1" t="s">
        <v>73</v>
      </c>
      <c r="D1" t="s">
        <v>71</v>
      </c>
      <c r="E1" t="s">
        <v>74</v>
      </c>
      <c r="F1" s="3" t="s">
        <v>69</v>
      </c>
      <c r="G1" s="4" t="s">
        <v>72</v>
      </c>
      <c r="H1" s="4" t="s">
        <v>70</v>
      </c>
    </row>
    <row r="2" spans="1:8" x14ac:dyDescent="0.2">
      <c r="A2" t="s">
        <v>64</v>
      </c>
      <c r="D2">
        <v>60</v>
      </c>
      <c r="E2">
        <v>500</v>
      </c>
      <c r="F2" s="3">
        <v>3</v>
      </c>
      <c r="G2" s="4">
        <v>3.3</v>
      </c>
      <c r="H2" s="4">
        <v>3.6</v>
      </c>
    </row>
    <row r="3" spans="1:8" x14ac:dyDescent="0.2">
      <c r="A3" t="s">
        <v>65</v>
      </c>
      <c r="C3">
        <v>0.8</v>
      </c>
      <c r="D3">
        <v>70</v>
      </c>
      <c r="E3">
        <v>100</v>
      </c>
      <c r="F3" s="3">
        <v>2.7</v>
      </c>
      <c r="G3" s="4">
        <v>3.3</v>
      </c>
      <c r="H3" s="4">
        <v>5.5</v>
      </c>
    </row>
    <row r="4" spans="1:8" x14ac:dyDescent="0.2">
      <c r="A4" t="s">
        <v>66</v>
      </c>
      <c r="C4">
        <v>6.0000000000000001E-3</v>
      </c>
      <c r="D4" s="2">
        <f>1/G3*1000</f>
        <v>303.03030303030306</v>
      </c>
      <c r="E4" s="2">
        <f>2.5/G4*1000</f>
        <v>757.57575757575762</v>
      </c>
      <c r="F4" s="3">
        <v>2.5</v>
      </c>
      <c r="G4" s="4">
        <v>3.3</v>
      </c>
      <c r="H4" s="4">
        <v>5.5</v>
      </c>
    </row>
    <row r="5" spans="1:8" x14ac:dyDescent="0.2">
      <c r="A5" t="s">
        <v>67</v>
      </c>
      <c r="D5">
        <v>6</v>
      </c>
      <c r="E5">
        <v>10</v>
      </c>
      <c r="F5" s="3">
        <v>0.3</v>
      </c>
      <c r="G5" s="4">
        <v>3.3</v>
      </c>
      <c r="H5" s="5">
        <v>7</v>
      </c>
    </row>
    <row r="6" spans="1:8" x14ac:dyDescent="0.2">
      <c r="F6" s="3"/>
      <c r="G6" s="4"/>
      <c r="H6" s="4"/>
    </row>
    <row r="7" spans="1:8" x14ac:dyDescent="0.2">
      <c r="D7" s="1">
        <f>SUM(D2:D6)</f>
        <v>439.03030303030306</v>
      </c>
      <c r="E7" s="1">
        <f>SUM(E2:E6)</f>
        <v>1367.5757575757575</v>
      </c>
      <c r="F7" s="3"/>
      <c r="G7" s="4"/>
      <c r="H7" s="4"/>
    </row>
    <row r="8" spans="1:8" x14ac:dyDescent="0.2">
      <c r="F8" s="3"/>
      <c r="G8" s="4"/>
      <c r="H8" s="4"/>
    </row>
    <row r="9" spans="1:8" x14ac:dyDescent="0.2">
      <c r="F9" s="3"/>
      <c r="G9" s="4"/>
      <c r="H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Leo_muziekdoos</vt:lpstr>
      <vt:lpstr>delta</vt:lpstr>
      <vt:lpstr>labels</vt:lpstr>
      <vt:lpstr>kosten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Willem Oldemans</cp:lastModifiedBy>
  <dcterms:created xsi:type="dcterms:W3CDTF">2021-09-19T09:27:30Z</dcterms:created>
  <dcterms:modified xsi:type="dcterms:W3CDTF">2021-10-29T12:04:19Z</dcterms:modified>
</cp:coreProperties>
</file>